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aterina.vlkova" reservationPassword="0"/>
  <workbookPr/>
  <bookViews>
    <workbookView xWindow="240" yWindow="120" windowWidth="14940" windowHeight="9225" activeTab="0"/>
  </bookViews>
  <sheets>
    <sheet name="SO 000_000" sheetId="1" r:id="rId1"/>
    <sheet name="SO 101_101" sheetId="2" r:id="rId2"/>
    <sheet name="SO 102_102" sheetId="3" r:id="rId3"/>
  </sheets>
  <definedNames/>
  <calcPr/>
  <webPublishing/>
</workbook>
</file>

<file path=xl/sharedStrings.xml><?xml version="1.0" encoding="utf-8"?>
<sst xmlns="http://schemas.openxmlformats.org/spreadsheetml/2006/main" count="728" uniqueCount="244">
  <si>
    <t>ASPE10</t>
  </si>
  <si>
    <t>S</t>
  </si>
  <si>
    <t>Firma: ÚDRŽBA SILNIC Královéhradeckého kraje a.s.</t>
  </si>
  <si>
    <t>Soupis prací objektu</t>
  </si>
  <si>
    <t xml:space="preserve">Stavba: </t>
  </si>
  <si>
    <t>36572</t>
  </si>
  <si>
    <t>II/295 Vrchlabí, sanace tělesa komunikace 9,714 - 9,764_II.vypsání_neoceněný</t>
  </si>
  <si>
    <t>O</t>
  </si>
  <si>
    <t>Objekt:</t>
  </si>
  <si>
    <t>SO 000</t>
  </si>
  <si>
    <t>VEDLEJŠÍ A OSTATNÍ NÁKLADY</t>
  </si>
  <si>
    <t>O1</t>
  </si>
  <si>
    <t>Rozpočet:</t>
  </si>
  <si>
    <t>0,00</t>
  </si>
  <si>
    <t>15,00</t>
  </si>
  <si>
    <t>21,00</t>
  </si>
  <si>
    <t>3</t>
  </si>
  <si>
    <t>2</t>
  </si>
  <si>
    <t>000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</si>
  <si>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</si>
  <si>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</si>
  <si>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</si>
  <si>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</si>
  <si>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</si>
  <si>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</si>
  <si>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</si>
  <si>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</si>
  <si>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</si>
  <si>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</si>
  <si>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</si>
  <si>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</si>
  <si>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</si>
  <si>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</si>
  <si>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</si>
  <si>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</si>
  <si>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</si>
  <si>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</si>
  <si>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</si>
  <si>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</si>
  <si>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02720</t>
  </si>
  <si>
    <t/>
  </si>
  <si>
    <t>POMOC PRÁCE ZŘÍZ NEBO ZAJIŠŤ REGULACI A OCHRANU DOPRAVY</t>
  </si>
  <si>
    <t>KPL</t>
  </si>
  <si>
    <t>PP</t>
  </si>
  <si>
    <t>Úhrnná částka musí obsahovat veškeré náklady na dočasné úpravy a regulaci dopravy (i pěší) na staveništi a nezbytné značení a opatření vyplývající z požadavků BOZP na staveništi vč. provizorních lávek a nájezdů, apod. Trasy pro pěší v souladu s vyhl. č. 398/2009 Sb., o obecných technických požadavcích zabezpečujících bezbariérové užívání staveb. Po dobu realizace stavby zajištěn přístup k objektům pro požární techniku, policii, záchranné služby. Včetně návrhu dočasného dopravního značení vč. jeho projednání s dotčenými orgány a organizacemi a získání stanovení provizorního dopravního značení na staveništi.   
Návrh DIO dle výkresu SO 101_4_Návrh DIO  
Předpokládaná doba omezení 8 týdnů.  
PEVNÁ CENA</t>
  </si>
  <si>
    <t>VV</t>
  </si>
  <si>
    <t>1=1,000 [A]</t>
  </si>
  <si>
    <t>TS</t>
  </si>
  <si>
    <t>zahrnuje veškeré náklady spojené s objednatelem požadovanými zařízeními</t>
  </si>
  <si>
    <t>02730</t>
  </si>
  <si>
    <t>POMOC PRÁCE ZŘÍZ NEBO ZAJIŠŤ OCHRANU INŽENÝRSKÝCH SÍTÍ</t>
  </si>
  <si>
    <t>Zajištění inženýrských sítí během realizace stavby dle požadavků správců. Nutné vytyčení všech podzemních sítí s protokolárním zápisem příslušných správců. Přesnou polohu podzemních vedení ověřit ručně kopanými sondami.  
PEVNÁ CENA</t>
  </si>
  <si>
    <t>02910</t>
  </si>
  <si>
    <t>OSTATNÍ POŽADAVKY - ZEMĚMĚŘIČSKÁ MĚŘENÍ</t>
  </si>
  <si>
    <t>Zaměření skutečného provedení.  
PEVNÁ CENA</t>
  </si>
  <si>
    <t>zahrnuje veškeré náklady spojené s objednatelem požadovanými pracemi,   
- pro stanovení orientační investorské ceny určete jednotkovou cenu jako 1% odhadované ceny stavby</t>
  </si>
  <si>
    <t>02944</t>
  </si>
  <si>
    <t>OSTAT POŽADAVKY - DOKUMENTACE SKUTEČ PROVEDENÍ V DIGIT FORMĚ</t>
  </si>
  <si>
    <t>Dokumentace skutečného provedení stavby. Výkresy a související písemnosti zhotovitele potřebné pro evidenci pozemní komunikace. Výkresy odchylek a změn stavby oproti PDPS. Ověření podpisem odpovědného zástupce zhotovitele a správce stavby.  
Dokumentace bude vyhotovena 3x tištěnou formou + 1xCD ve formátu *.pdf  
PEVNÁ CENA</t>
  </si>
  <si>
    <t>zahrnuje veškeré náklady spojené s objednatelem požadovanými pracemi</t>
  </si>
  <si>
    <t>02946</t>
  </si>
  <si>
    <t>OSTAT POŽADAVKY - FOTODOKUMENTACE</t>
  </si>
  <si>
    <t>Fotodokumentace stavby  
1x měsíční zpráva o průběhu výstavby doplněná o sadu barevných fotografií v tištěné i elektronické formě.  
PEVNÁ CENA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</si>
  <si>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</si>
  <si>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02991</t>
  </si>
  <si>
    <t>OSTATNÍ POŽADAVKY - INFORMAČNÍ TABULE</t>
  </si>
  <si>
    <t>KUS</t>
  </si>
  <si>
    <t>Náklady na zřízení informačních tabulí a údaji o stavbě s textem dle vzoru objednatele, včetně ukotvení. Po ukončení stavby odstranění.  
PEVNÁ CENA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</si>
  <si>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</si>
  <si>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SO 101</t>
  </si>
  <si>
    <t>OBNOVA KOMUNIKACE II/295</t>
  </si>
  <si>
    <t>101</t>
  </si>
  <si>
    <t>015111</t>
  </si>
  <si>
    <t>R</t>
  </si>
  <si>
    <t>POPLATKY ZA LIKVIDACI ODPADŮ NEKONTAMINOVANÝCH - 17 05 04  VYTĚŽENÉ ZEMINY A HORNINY -  I. TŘÍDA TĚŽITELNOSTI</t>
  </si>
  <si>
    <t>T</t>
  </si>
  <si>
    <t>Odpad bude předán přednostně k recyklaci, případně do jiného zařízení pro nakládání s odpady.  
Při manipulaci a nakládání s odpady se bude zhotovitel řídit zákonem č. 541/2020.  
Zatřídění dle přílohy k vyhlášce č. 8/2021.  
Poplatky za skládku včetně příslušné dopravy, nložení a složení materiálu.</t>
  </si>
  <si>
    <t>uložení zeminy na skládku dle položky 12373: 21,00m3=21,000 [A]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</si>
  <si>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</si>
  <si>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015140</t>
  </si>
  <si>
    <t>POPLATKY ZA LIKVIDACI ODPADŮ NEKONTAMINOVANÝCH - 17 01 01  BETON Z DEMOLIC OBJEKTŮ, ZÁKLADŮ TV</t>
  </si>
  <si>
    <t>kamenivo dle položky 11332: 17,15m3*1,90t/m3=32,585 [A]</t>
  </si>
  <si>
    <t>015340</t>
  </si>
  <si>
    <t>POPLATKY ZA LIKVIDACŮ ODPADŮ NEKONTAMINOVANÝCH - 02 01 03  PAŘEZY</t>
  </si>
  <si>
    <t>z pol.č.11202.A,B: 20ks*0,3t/ks=6,000 [A]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</si>
  <si>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</si>
  <si>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Zemní práce</t>
  </si>
  <si>
    <t>11202</t>
  </si>
  <si>
    <t>A</t>
  </si>
  <si>
    <t>KÁCENÍ STROMŮ D KMENE DO 0,9M S ODSTRANĚNÍM PAŘEZŮ</t>
  </si>
  <si>
    <t>14ks=14,000 [A]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</si>
  <si>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</si>
  <si>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B</t>
  </si>
  <si>
    <t>DŘEVNÍ HMOTA BUDE PONECHÁNA NA POZEMKU</t>
  </si>
  <si>
    <t>6ks=6,000 [A]</t>
  </si>
  <si>
    <t>11332</t>
  </si>
  <si>
    <t>ODSTRANĚNÍ PODKLADŮ ZPEVNĚNÝCH PLOCH Z KAMENIVA NESTMELENÉHO</t>
  </si>
  <si>
    <t>M3</t>
  </si>
  <si>
    <t>vybourání nestmelených vrstev: 35,00*1,40*0,35=17,150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</si>
  <si>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</si>
  <si>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7</t>
  </si>
  <si>
    <t>11372E</t>
  </si>
  <si>
    <t>FRÉZOVÁNÍ ZPEVNĚNÝCH PLOCH ASFALT DROBNÝCH OPRAV A PLOŠ ROZPADŮ DO 500M2</t>
  </si>
  <si>
    <t>frézování tl 40mm: 35,80*2,00*0,04=2,864 [A] 
frézování tl 60mm: 35,40*1,90*0,06=4,036 [B] 
frézování tl 90mm: 35,00*1,80*0,09=5,670 [C] 
Celkem: A+B+C=12,570 [D]</t>
  </si>
  <si>
    <t>8</t>
  </si>
  <si>
    <t>12373</t>
  </si>
  <si>
    <t>ODKOP PRO SPOD STAVBU SILNIC A ŽELEZNIC TŘ. I</t>
  </si>
  <si>
    <t>výkop pro AZ: 35,00*1,20*0,50=21,000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</si>
  <si>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</si>
  <si>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12573</t>
  </si>
  <si>
    <t>VYKOPÁVKY ZE ZEMNÍKŮ A SKLÁDEK TŘ. I</t>
  </si>
  <si>
    <t>ZEMINA ZE ZEMNÍKU</t>
  </si>
  <si>
    <t>natěžení a dovoz zeminy ze zemníku dle položky 17130: 21,00m3=21,000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</si>
  <si>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</si>
  <si>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17120</t>
  </si>
  <si>
    <t>ULOŽENÍ SYPANINY DO NÁSYPŮ A NA SKLÁDKY BEZ ZHUTNĚNÍ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</si>
  <si>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</si>
  <si>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11</t>
  </si>
  <si>
    <t>17130</t>
  </si>
  <si>
    <t>ULOŽENÍ SYPANINY DO NÁSYPŮ V AKTIVNÍ ZÓNĚ SE ZHUTNĚNÍM</t>
  </si>
  <si>
    <t>vozovka:35,00*1,20*0,50=21,000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</si>
  <si>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</si>
  <si>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12</t>
  </si>
  <si>
    <t>18110</t>
  </si>
  <si>
    <t>ÚPRAVA PLÁNĚ SE ZHUTNĚNÍM V HORNINĚ TŘ. I</t>
  </si>
  <si>
    <t>M2</t>
  </si>
  <si>
    <t>vozovka: 35,60*1,40=49,840 [A]</t>
  </si>
  <si>
    <t>položka zahrnuje úpravu pláně včetně vyrovnání výškových rozdílů. Míru zhutnění určuje projekt.</t>
  </si>
  <si>
    <t>Komunikace</t>
  </si>
  <si>
    <t>13</t>
  </si>
  <si>
    <t>56330</t>
  </si>
  <si>
    <t>VOZOVKOVÉ VRSTVY ZE ŠTĚRKODRTI</t>
  </si>
  <si>
    <t>vozovka: (1,40*0,20+1,20*0,17)*35,60=17,230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</si>
  <si>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</si>
  <si>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14</t>
  </si>
  <si>
    <t>56962</t>
  </si>
  <si>
    <t>ZPEVNĚNÍ KRAJNIC Z RECYKLOVANÉHO MATERIÁLU TL DO 100MM</t>
  </si>
  <si>
    <t>vozovka: 35,00*0,50=17,500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</si>
  <si>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</si>
  <si>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15</t>
  </si>
  <si>
    <t>572123</t>
  </si>
  <si>
    <t>INFILTRAČNÍ POSTŘIK Z EMULZE DO 1,0KG/M2</t>
  </si>
  <si>
    <t>1,0KG/M2</t>
  </si>
  <si>
    <t>vozovka: 1,60*35,00=56,000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</si>
  <si>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</si>
  <si>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16</t>
  </si>
  <si>
    <t>572213</t>
  </si>
  <si>
    <t>SPOJOVACÍ POSTŘIK Z EMULZE DO 0,5KG/M2</t>
  </si>
  <si>
    <t>0,3KG/M2</t>
  </si>
  <si>
    <t>vozovka: (1,80+2,00)*35,00=133,000 [A]</t>
  </si>
  <si>
    <t>17</t>
  </si>
  <si>
    <t>574A34</t>
  </si>
  <si>
    <t>ASFALTOVÝ BETON PRO OBRUSNÉ VRSTVY ACO 11+, 11S TL. 40MM</t>
  </si>
  <si>
    <t>ACO 11+</t>
  </si>
  <si>
    <t>vozovka: 2,00*35,80=71,600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</si>
  <si>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</si>
  <si>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18</t>
  </si>
  <si>
    <t>574C56</t>
  </si>
  <si>
    <t>ASFALTOVÝ BETON PRO LOŽNÍ VRSTVY ACL 16+, 16S TL. 60MM</t>
  </si>
  <si>
    <t>ACL 16+</t>
  </si>
  <si>
    <t>vozovka: 1,80*35,40=63,720 [A]</t>
  </si>
  <si>
    <t>19</t>
  </si>
  <si>
    <t>574E88</t>
  </si>
  <si>
    <t>ASFALTOVÝ BETON PRO PODKLADNÍ VRSTVY ACP 22+, 22S TL. 90MM</t>
  </si>
  <si>
    <t>ACP 22+</t>
  </si>
  <si>
    <t>20</t>
  </si>
  <si>
    <t>58920</t>
  </si>
  <si>
    <t>VÝPLŇ SPAR MODIFIKOVANÝM ASFALTEM</t>
  </si>
  <si>
    <t>M</t>
  </si>
  <si>
    <t>napojení na stáv komunikaci: 35,80m +2*2,00m=39,800 [A]</t>
  </si>
  <si>
    <t>položka zahrnuje:  
- dodávku předepsaného materiálu  
- vyčištění a výplň spar tímto materiálem</t>
  </si>
  <si>
    <t>Ostatní konstrukce a práce</t>
  </si>
  <si>
    <t>21</t>
  </si>
  <si>
    <t>9113A1</t>
  </si>
  <si>
    <t>SVODIDLO OCEL SILNIČ JEDNOSTR, ÚROVEŇ ZADRŽ N1, N2 - DODÁVKA A MONTÁŽ</t>
  </si>
  <si>
    <t>ÚROVEŇ N2</t>
  </si>
  <si>
    <t>40,00m=40,000 [A]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</si>
  <si>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</si>
  <si>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22</t>
  </si>
  <si>
    <t>9113A3</t>
  </si>
  <si>
    <t>SVODIDLO OCEL SILNIČ JEDNOSTR, ÚROVEŇ ZADRŽ N1, N2 - DEMONTÁŽ S PŘESUNEM</t>
  </si>
  <si>
    <t>položka zahrnuje:  
- demontáž a odstranění zařízení  
- jeho odvoz na předepsané místo</t>
  </si>
  <si>
    <t>23</t>
  </si>
  <si>
    <t>915111</t>
  </si>
  <si>
    <t>VODOROVNÉ DOPRAVNÍ ZNAČENÍ BARVOU HLADKÉ - DODÁVKA A POKLÁDKA</t>
  </si>
  <si>
    <t>VDZ - V4: 45,00*0,25=11,250 [A]</t>
  </si>
  <si>
    <t>položka zahrnuje:  
- dodání a pokládku nátěrového materiálu (měří se pouze natíraná plocha)  
- předznačení a reflexní úpravu</t>
  </si>
  <si>
    <t>24</t>
  </si>
  <si>
    <t>915231</t>
  </si>
  <si>
    <t>VODOR DOPRAV ZNAČ PLASTEM PROFIL ZVUČÍCÍ - DOD A POKLÁDKA</t>
  </si>
  <si>
    <t>25</t>
  </si>
  <si>
    <t>919114</t>
  </si>
  <si>
    <t>ŘEZÁNÍ ASFALTOVÉHO KRYTU VOZOVEK TL DO 200MM</t>
  </si>
  <si>
    <t>položka zahrnuje řezání vozovkové vrstvy v předepsané tloušťce, včetně spotřeby vody</t>
  </si>
  <si>
    <t>SO 102</t>
  </si>
  <si>
    <t>SANACE SVAHU</t>
  </si>
  <si>
    <t>102</t>
  </si>
  <si>
    <t>přebytečná zemina dle položky 12673, 17110: 386,00m3 -54,00m3=332,000 [A]</t>
  </si>
  <si>
    <t>ZEMINA Z DEPONIE</t>
  </si>
  <si>
    <t>natěžení a dovoz zeminy z deponie dle položky 17110: 54,00m3=54,000 [A]</t>
  </si>
  <si>
    <t>12673</t>
  </si>
  <si>
    <t>ZŘÍZENÍ STUPŇŮ V PODLOŽÍ NÁSYPŮ TŘ. I</t>
  </si>
  <si>
    <t>zemina násypu a žeber: 299,00m3+87,00m3=386,000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</si>
  <si>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</si>
  <si>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17110</t>
  </si>
  <si>
    <t>ULOŽENÍ SYPANINY DO NÁSYPŮ SE ZHUTNĚNÍM</t>
  </si>
  <si>
    <t>zpětný násyp odteženou zeminou: 54,00m3=54,000 [A]</t>
  </si>
  <si>
    <t>uložení výkopu na deponii / skládku dle položky 12673: 386,00m3=386,000 [A]</t>
  </si>
  <si>
    <t>17980</t>
  </si>
  <si>
    <t>NÁSYPY Z ARMOVANÝCH ZEMIN Z NAKUPOVANÝCH MATERÁLŮ</t>
  </si>
  <si>
    <t>výplň geowebů: 236,00m3=236,000 [A] 
podklad první vrstvy geowebů: 18,00m3=18,000 [B] 
Celkem: A+B=254,000 [C]</t>
  </si>
  <si>
    <t>Položka zahrnuje:  
- kompletní provedení zemní konstrukce vč.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nezahrnuje armovací sítě  
- odvedení nebo obvedení vody v okolí úložiště a v úložišti  
- veškeré  pomocné konstrukce umožňující provedení  zemní konstrukce  (příjezdy,  sjezdy,  nájezdy, lešení, podpěrné konstrukce, přemostění, zpevněné plochy, zakrytí a pod.)  
- nezahrnuje armovací sítě</t>
  </si>
  <si>
    <t>Základy</t>
  </si>
  <si>
    <t>21152</t>
  </si>
  <si>
    <t>SANAČNÍ ŽEBRA Z KAMENIVA DRCENÉHO</t>
  </si>
  <si>
    <t>drenážní zásyp: 30,00m3=30,000 [A] 
zásyp odvodňovacích žeber: 34,00m3=34,000 [B] 
Celkem: A+B=64,000 [C]</t>
  </si>
  <si>
    <t>položka zahrnuje dodávku předepsaného kameniva, mimostaveništní a vnitrostaveništní dopravu a jeho uložení není-li v zadávací dokumentaci uvedeno jinak, jedná se o nakupovaný materiál</t>
  </si>
  <si>
    <t>21197</t>
  </si>
  <si>
    <t>OPLÁŠTĚNÍ ODVODŇOVACÍCH ŽEBER Z GEOTEXTILIE</t>
  </si>
  <si>
    <t>200G/M2</t>
  </si>
  <si>
    <t>opláštění drenáže: 72,00m2=72,000 [A]</t>
  </si>
  <si>
    <t>položka zahrnuje dodávku předepsané geotextilie, mimostaveništní a vnitrostaveništní dopravu a její uložení včetně potřebných přesahů (nezapočítávají se do výměry)</t>
  </si>
  <si>
    <t>400G/M2</t>
  </si>
  <si>
    <t>opláštění žeber: 238,00m2=238,000 [A]</t>
  </si>
  <si>
    <t>28991</t>
  </si>
  <si>
    <t>ZEMNÍ HŘEBY</t>
  </si>
  <si>
    <t>Kotvy délky 1,50 m budou samozavrtávací. Oproti PD bude počet kotev v příčném řezu zredukován na 2 ks, rastr po 2 metrech.</t>
  </si>
  <si>
    <t>32ks*1,50=48,000 [A]</t>
  </si>
  <si>
    <t>položka zahrnuje dodávku a zaražení hřebů předepsaných v zadávací dokumentaci</t>
  </si>
  <si>
    <t>28996</t>
  </si>
  <si>
    <t>OPLÁŠTĚNÍ (ZPEVNĚNÍ) SÍŤOVINOU Z PLASTICKÝCH HMOT</t>
  </si>
  <si>
    <t>GEOWEBY (GEOMACELL S32/150)</t>
  </si>
  <si>
    <t>1192,00m2=1 192,000 [A]</t>
  </si>
  <si>
    <t>Položka zahrnuje:  
- dodávku předepsané síťoviny  
- úpravu, očištění a ochranu podkladu  
- přichycení k podkladu, případně zatížení  
- úpravy spojů a zajištění okrajů  
- úpravy pro odvodnění  
- nutné přesahy  
- mimostaveništní a vnitrostaveništní dopravu</t>
  </si>
  <si>
    <t>28999</t>
  </si>
  <si>
    <t>OPLÁŠTĚNÍ (ZPEVNĚNÍ) Z FÓLIE</t>
  </si>
  <si>
    <t>podkladní plocha pod geoweby: 155,00m2=155,000 [A]</t>
  </si>
  <si>
    <t>Položka zahrnuje:  
- dodávku předepsané fólie  
- úpravu, očištění a ochranu podkladu  
- přichycení k podkladu, případně zatížení  
- úpravy spojů a zajištění okrajů  
- úpravy pro odvodnění  
- nutné přesahy  
- mimostaveništní a vnitrostaveništní dopravu</t>
  </si>
  <si>
    <t>Potrubí</t>
  </si>
  <si>
    <t>875332</t>
  </si>
  <si>
    <t>POTRUBÍ DREN Z TRUB PLAST DN DO 150MM DĚROVANÝCH</t>
  </si>
  <si>
    <t>DN125</t>
  </si>
  <si>
    <t>drenáž: 184,00m=184,000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</si>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</sst>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10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17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</f>
      </c>
      <c>
        <f>0+O10+O14+O18+O22+O26+O30</f>
      </c>
    </row>
    <row r="10" spans="1:16" ht="12.75">
      <c r="A10" s="18" t="s">
        <v>38</v>
      </c>
      <c s="23" t="s">
        <v>22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40.25">
      <c r="A11" s="28" t="s">
        <v>43</v>
      </c>
      <c r="E11" s="29" t="s">
        <v>44</v>
      </c>
    </row>
    <row r="12" spans="1:5" ht="12.75">
      <c r="A12" s="30" t="s">
        <v>45</v>
      </c>
      <c r="E12" s="31" t="s">
        <v>46</v>
      </c>
    </row>
    <row r="13" spans="1:5" ht="12.75">
      <c r="A13" t="s">
        <v>47</v>
      </c>
      <c r="E13" s="29" t="s">
        <v>48</v>
      </c>
    </row>
    <row r="14" spans="1:16" ht="12.75">
      <c r="A14" s="18" t="s">
        <v>38</v>
      </c>
      <c s="23" t="s">
        <v>17</v>
      </c>
      <c s="23" t="s">
        <v>49</v>
      </c>
      <c s="18" t="s">
        <v>40</v>
      </c>
      <c s="24" t="s">
        <v>50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51">
      <c r="A15" s="28" t="s">
        <v>43</v>
      </c>
      <c r="E15" s="29" t="s">
        <v>51</v>
      </c>
    </row>
    <row r="16" spans="1:5" ht="12.75">
      <c r="A16" s="30" t="s">
        <v>45</v>
      </c>
      <c r="E16" s="31" t="s">
        <v>46</v>
      </c>
    </row>
    <row r="17" spans="1:5" ht="12.75">
      <c r="A17" t="s">
        <v>47</v>
      </c>
      <c r="E17" s="29" t="s">
        <v>48</v>
      </c>
    </row>
    <row r="18" spans="1:16" ht="12.75">
      <c r="A18" s="18" t="s">
        <v>38</v>
      </c>
      <c s="23" t="s">
        <v>16</v>
      </c>
      <c s="23" t="s">
        <v>52</v>
      </c>
      <c s="18" t="s">
        <v>40</v>
      </c>
      <c s="24" t="s">
        <v>53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25.5">
      <c r="A19" s="28" t="s">
        <v>43</v>
      </c>
      <c r="E19" s="29" t="s">
        <v>54</v>
      </c>
    </row>
    <row r="20" spans="1:5" ht="12.75">
      <c r="A20" s="30" t="s">
        <v>45</v>
      </c>
      <c r="E20" s="31" t="s">
        <v>46</v>
      </c>
    </row>
    <row r="21" spans="1:5" ht="38.25">
      <c r="A21" t="s">
        <v>47</v>
      </c>
      <c r="E21" s="29" t="s">
        <v>55</v>
      </c>
    </row>
    <row r="22" spans="1:16" ht="12.75">
      <c r="A22" s="18" t="s">
        <v>38</v>
      </c>
      <c s="23" t="s">
        <v>26</v>
      </c>
      <c s="23" t="s">
        <v>56</v>
      </c>
      <c s="18" t="s">
        <v>40</v>
      </c>
      <c s="24" t="s">
        <v>57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76.5">
      <c r="A23" s="28" t="s">
        <v>43</v>
      </c>
      <c r="E23" s="29" t="s">
        <v>58</v>
      </c>
    </row>
    <row r="24" spans="1:5" ht="12.75">
      <c r="A24" s="30" t="s">
        <v>45</v>
      </c>
      <c r="E24" s="31" t="s">
        <v>46</v>
      </c>
    </row>
    <row r="25" spans="1:5" ht="12.75">
      <c r="A25" t="s">
        <v>47</v>
      </c>
      <c r="E25" s="29" t="s">
        <v>59</v>
      </c>
    </row>
    <row r="26" spans="1:16" ht="12.75">
      <c r="A26" s="18" t="s">
        <v>38</v>
      </c>
      <c s="23" t="s">
        <v>28</v>
      </c>
      <c s="23" t="s">
        <v>60</v>
      </c>
      <c s="18" t="s">
        <v>40</v>
      </c>
      <c s="24" t="s">
        <v>61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51">
      <c r="A27" s="28" t="s">
        <v>43</v>
      </c>
      <c r="E27" s="29" t="s">
        <v>62</v>
      </c>
    </row>
    <row r="28" spans="1:5" ht="12.75">
      <c r="A28" s="30" t="s">
        <v>45</v>
      </c>
      <c r="E28" s="31" t="s">
        <v>46</v>
      </c>
    </row>
    <row r="29" spans="1:5" ht="63.75">
      <c r="A29" t="s">
        <v>47</v>
      </c>
      <c r="E29" s="29" t="s">
        <v>63</v>
      </c>
    </row>
    <row r="30" spans="1:16" ht="12.75">
      <c r="A30" s="18" t="s">
        <v>38</v>
      </c>
      <c s="23" t="s">
        <v>30</v>
      </c>
      <c s="23" t="s">
        <v>64</v>
      </c>
      <c s="18" t="s">
        <v>40</v>
      </c>
      <c s="24" t="s">
        <v>65</v>
      </c>
      <c s="25" t="s">
        <v>66</v>
      </c>
      <c s="26">
        <v>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38.25">
      <c r="A31" s="28" t="s">
        <v>43</v>
      </c>
      <c r="E31" s="29" t="s">
        <v>67</v>
      </c>
    </row>
    <row r="32" spans="1:5" ht="12.75">
      <c r="A32" s="30" t="s">
        <v>45</v>
      </c>
      <c r="E32" s="31" t="s">
        <v>46</v>
      </c>
    </row>
    <row r="33" spans="1:5" ht="89.25">
      <c r="A33" t="s">
        <v>47</v>
      </c>
      <c r="E33" s="29" t="s">
        <v>68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0+O9+O22+O59+O92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71</v>
      </c>
      <c s="32">
        <f>0+I9+I22+I59+I92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69</v>
      </c>
      <c s="1"/>
      <c s="10" t="s">
        <v>70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71</v>
      </c>
      <c s="5"/>
      <c s="14" t="s">
        <v>70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17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</f>
      </c>
      <c>
        <f>0+O10+O14+O18</f>
      </c>
    </row>
    <row r="10" spans="1:16" ht="25.5">
      <c r="A10" s="18" t="s">
        <v>38</v>
      </c>
      <c s="23" t="s">
        <v>22</v>
      </c>
      <c s="23" t="s">
        <v>72</v>
      </c>
      <c s="18" t="s">
        <v>73</v>
      </c>
      <c s="24" t="s">
        <v>74</v>
      </c>
      <c s="25" t="s">
        <v>75</v>
      </c>
      <c s="26">
        <v>21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63.75">
      <c r="A11" s="28" t="s">
        <v>43</v>
      </c>
      <c r="E11" s="29" t="s">
        <v>76</v>
      </c>
    </row>
    <row r="12" spans="1:5" ht="12.75">
      <c r="A12" s="30" t="s">
        <v>45</v>
      </c>
      <c r="E12" s="31" t="s">
        <v>77</v>
      </c>
    </row>
    <row r="13" spans="1:5" ht="140.25">
      <c r="A13" t="s">
        <v>47</v>
      </c>
      <c r="E13" s="29" t="s">
        <v>78</v>
      </c>
    </row>
    <row r="14" spans="1:16" ht="25.5">
      <c r="A14" s="18" t="s">
        <v>38</v>
      </c>
      <c s="23" t="s">
        <v>17</v>
      </c>
      <c s="23" t="s">
        <v>79</v>
      </c>
      <c s="18" t="s">
        <v>73</v>
      </c>
      <c s="24" t="s">
        <v>80</v>
      </c>
      <c s="25" t="s">
        <v>75</v>
      </c>
      <c s="26">
        <v>32.585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63.75">
      <c r="A15" s="28" t="s">
        <v>43</v>
      </c>
      <c r="E15" s="29" t="s">
        <v>76</v>
      </c>
    </row>
    <row r="16" spans="1:5" ht="12.75">
      <c r="A16" s="30" t="s">
        <v>45</v>
      </c>
      <c r="E16" s="31" t="s">
        <v>81</v>
      </c>
    </row>
    <row r="17" spans="1:5" ht="140.25">
      <c r="A17" t="s">
        <v>47</v>
      </c>
      <c r="E17" s="29" t="s">
        <v>78</v>
      </c>
    </row>
    <row r="18" spans="1:16" ht="25.5">
      <c r="A18" s="18" t="s">
        <v>38</v>
      </c>
      <c s="23" t="s">
        <v>16</v>
      </c>
      <c s="23" t="s">
        <v>82</v>
      </c>
      <c s="18" t="s">
        <v>40</v>
      </c>
      <c s="24" t="s">
        <v>83</v>
      </c>
      <c s="25" t="s">
        <v>75</v>
      </c>
      <c s="26">
        <v>6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84</v>
      </c>
    </row>
    <row r="21" spans="1:5" ht="140.25">
      <c r="A21" t="s">
        <v>47</v>
      </c>
      <c r="E21" s="29" t="s">
        <v>85</v>
      </c>
    </row>
    <row r="22" spans="1:18" ht="12.75" customHeight="1">
      <c r="A22" s="5" t="s">
        <v>36</v>
      </c>
      <c s="5"/>
      <c s="35" t="s">
        <v>22</v>
      </c>
      <c s="5"/>
      <c s="21" t="s">
        <v>86</v>
      </c>
      <c s="5"/>
      <c s="5"/>
      <c s="5"/>
      <c s="36">
        <f>0+Q22</f>
      </c>
      <c r="O22">
        <f>0+R22</f>
      </c>
      <c r="Q22">
        <f>0+I23+I27+I31+I35+I39+I43+I47+I51+I55</f>
      </c>
      <c>
        <f>0+O23+O27+O31+O35+O39+O43+O47+O51+O55</f>
      </c>
    </row>
    <row r="23" spans="1:16" ht="12.75">
      <c r="A23" s="18" t="s">
        <v>38</v>
      </c>
      <c s="23" t="s">
        <v>26</v>
      </c>
      <c s="23" t="s">
        <v>87</v>
      </c>
      <c s="18" t="s">
        <v>88</v>
      </c>
      <c s="24" t="s">
        <v>89</v>
      </c>
      <c s="25" t="s">
        <v>66</v>
      </c>
      <c s="26">
        <v>14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43</v>
      </c>
      <c r="E24" s="29" t="s">
        <v>40</v>
      </c>
    </row>
    <row r="25" spans="1:5" ht="12.75">
      <c r="A25" s="30" t="s">
        <v>45</v>
      </c>
      <c r="E25" s="31" t="s">
        <v>90</v>
      </c>
    </row>
    <row r="26" spans="1:5" ht="165.75">
      <c r="A26" t="s">
        <v>47</v>
      </c>
      <c r="E26" s="29" t="s">
        <v>91</v>
      </c>
    </row>
    <row r="27" spans="1:16" ht="12.75">
      <c r="A27" s="18" t="s">
        <v>38</v>
      </c>
      <c s="23" t="s">
        <v>28</v>
      </c>
      <c s="23" t="s">
        <v>87</v>
      </c>
      <c s="18" t="s">
        <v>92</v>
      </c>
      <c s="24" t="s">
        <v>89</v>
      </c>
      <c s="25" t="s">
        <v>66</v>
      </c>
      <c s="26">
        <v>6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43</v>
      </c>
      <c r="E28" s="29" t="s">
        <v>93</v>
      </c>
    </row>
    <row r="29" spans="1:5" ht="12.75">
      <c r="A29" s="30" t="s">
        <v>45</v>
      </c>
      <c r="E29" s="31" t="s">
        <v>94</v>
      </c>
    </row>
    <row r="30" spans="1:5" ht="165.75">
      <c r="A30" t="s">
        <v>47</v>
      </c>
      <c r="E30" s="29" t="s">
        <v>91</v>
      </c>
    </row>
    <row r="31" spans="1:16" ht="25.5">
      <c r="A31" s="18" t="s">
        <v>38</v>
      </c>
      <c s="23" t="s">
        <v>30</v>
      </c>
      <c s="23" t="s">
        <v>95</v>
      </c>
      <c s="18" t="s">
        <v>40</v>
      </c>
      <c s="24" t="s">
        <v>96</v>
      </c>
      <c s="25" t="s">
        <v>97</v>
      </c>
      <c s="26">
        <v>17.15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43</v>
      </c>
      <c r="E32" s="29" t="s">
        <v>40</v>
      </c>
    </row>
    <row r="33" spans="1:5" ht="12.75">
      <c r="A33" s="30" t="s">
        <v>45</v>
      </c>
      <c r="E33" s="31" t="s">
        <v>98</v>
      </c>
    </row>
    <row r="34" spans="1:5" ht="63.75">
      <c r="A34" t="s">
        <v>47</v>
      </c>
      <c r="E34" s="29" t="s">
        <v>99</v>
      </c>
    </row>
    <row r="35" spans="1:16" ht="25.5">
      <c r="A35" s="18" t="s">
        <v>38</v>
      </c>
      <c s="23" t="s">
        <v>100</v>
      </c>
      <c s="23" t="s">
        <v>101</v>
      </c>
      <c s="18" t="s">
        <v>40</v>
      </c>
      <c s="24" t="s">
        <v>102</v>
      </c>
      <c s="25" t="s">
        <v>97</v>
      </c>
      <c s="26">
        <v>12.57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43</v>
      </c>
      <c r="E36" s="29" t="s">
        <v>40</v>
      </c>
    </row>
    <row r="37" spans="1:5" ht="51">
      <c r="A37" s="30" t="s">
        <v>45</v>
      </c>
      <c r="E37" s="31" t="s">
        <v>103</v>
      </c>
    </row>
    <row r="38" spans="1:5" ht="63.75">
      <c r="A38" t="s">
        <v>47</v>
      </c>
      <c r="E38" s="29" t="s">
        <v>99</v>
      </c>
    </row>
    <row r="39" spans="1:16" ht="12.75">
      <c r="A39" s="18" t="s">
        <v>38</v>
      </c>
      <c s="23" t="s">
        <v>104</v>
      </c>
      <c s="23" t="s">
        <v>105</v>
      </c>
      <c s="18" t="s">
        <v>40</v>
      </c>
      <c s="24" t="s">
        <v>106</v>
      </c>
      <c s="25" t="s">
        <v>97</v>
      </c>
      <c s="26">
        <v>21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43</v>
      </c>
      <c r="E40" s="29" t="s">
        <v>40</v>
      </c>
    </row>
    <row r="41" spans="1:5" ht="12.75">
      <c r="A41" s="30" t="s">
        <v>45</v>
      </c>
      <c r="E41" s="31" t="s">
        <v>107</v>
      </c>
    </row>
    <row r="42" spans="1:5" ht="369.75">
      <c r="A42" t="s">
        <v>47</v>
      </c>
      <c r="E42" s="29" t="s">
        <v>108</v>
      </c>
    </row>
    <row r="43" spans="1:16" ht="12.75">
      <c r="A43" s="18" t="s">
        <v>38</v>
      </c>
      <c s="23" t="s">
        <v>33</v>
      </c>
      <c s="23" t="s">
        <v>109</v>
      </c>
      <c s="18" t="s">
        <v>40</v>
      </c>
      <c s="24" t="s">
        <v>110</v>
      </c>
      <c s="25" t="s">
        <v>97</v>
      </c>
      <c s="26">
        <v>21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43</v>
      </c>
      <c r="E44" s="29" t="s">
        <v>111</v>
      </c>
    </row>
    <row r="45" spans="1:5" ht="12.75">
      <c r="A45" s="30" t="s">
        <v>45</v>
      </c>
      <c r="E45" s="31" t="s">
        <v>112</v>
      </c>
    </row>
    <row r="46" spans="1:5" ht="306">
      <c r="A46" t="s">
        <v>47</v>
      </c>
      <c r="E46" s="29" t="s">
        <v>113</v>
      </c>
    </row>
    <row r="47" spans="1:16" ht="12.75">
      <c r="A47" s="18" t="s">
        <v>38</v>
      </c>
      <c s="23" t="s">
        <v>35</v>
      </c>
      <c s="23" t="s">
        <v>114</v>
      </c>
      <c s="18" t="s">
        <v>40</v>
      </c>
      <c s="24" t="s">
        <v>115</v>
      </c>
      <c s="25" t="s">
        <v>97</v>
      </c>
      <c s="26">
        <v>21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43</v>
      </c>
      <c r="E48" s="29" t="s">
        <v>40</v>
      </c>
    </row>
    <row r="49" spans="1:5" ht="12.75">
      <c r="A49" s="30" t="s">
        <v>45</v>
      </c>
      <c r="E49" s="31" t="s">
        <v>77</v>
      </c>
    </row>
    <row r="50" spans="1:5" ht="191.25">
      <c r="A50" t="s">
        <v>47</v>
      </c>
      <c r="E50" s="29" t="s">
        <v>116</v>
      </c>
    </row>
    <row r="51" spans="1:16" ht="12.75">
      <c r="A51" s="18" t="s">
        <v>38</v>
      </c>
      <c s="23" t="s">
        <v>117</v>
      </c>
      <c s="23" t="s">
        <v>118</v>
      </c>
      <c s="18" t="s">
        <v>40</v>
      </c>
      <c s="24" t="s">
        <v>119</v>
      </c>
      <c s="25" t="s">
        <v>97</v>
      </c>
      <c s="26">
        <v>21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43</v>
      </c>
      <c r="E52" s="29" t="s">
        <v>40</v>
      </c>
    </row>
    <row r="53" spans="1:5" ht="12.75">
      <c r="A53" s="30" t="s">
        <v>45</v>
      </c>
      <c r="E53" s="31" t="s">
        <v>120</v>
      </c>
    </row>
    <row r="54" spans="1:5" ht="267.75">
      <c r="A54" t="s">
        <v>47</v>
      </c>
      <c r="E54" s="29" t="s">
        <v>121</v>
      </c>
    </row>
    <row r="55" spans="1:16" ht="12.75">
      <c r="A55" s="18" t="s">
        <v>38</v>
      </c>
      <c s="23" t="s">
        <v>122</v>
      </c>
      <c s="23" t="s">
        <v>123</v>
      </c>
      <c s="18" t="s">
        <v>40</v>
      </c>
      <c s="24" t="s">
        <v>124</v>
      </c>
      <c s="25" t="s">
        <v>125</v>
      </c>
      <c s="26">
        <v>49.84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43</v>
      </c>
      <c r="E56" s="29" t="s">
        <v>40</v>
      </c>
    </row>
    <row r="57" spans="1:5" ht="12.75">
      <c r="A57" s="30" t="s">
        <v>45</v>
      </c>
      <c r="E57" s="31" t="s">
        <v>126</v>
      </c>
    </row>
    <row r="58" spans="1:5" ht="25.5">
      <c r="A58" t="s">
        <v>47</v>
      </c>
      <c r="E58" s="29" t="s">
        <v>127</v>
      </c>
    </row>
    <row r="59" spans="1:18" ht="12.75" customHeight="1">
      <c r="A59" s="5" t="s">
        <v>36</v>
      </c>
      <c s="5"/>
      <c s="35" t="s">
        <v>28</v>
      </c>
      <c s="5"/>
      <c s="21" t="s">
        <v>128</v>
      </c>
      <c s="5"/>
      <c s="5"/>
      <c s="5"/>
      <c s="36">
        <f>0+Q59</f>
      </c>
      <c r="O59">
        <f>0+R59</f>
      </c>
      <c r="Q59">
        <f>0+I60+I64+I68+I72+I76+I80+I84+I88</f>
      </c>
      <c>
        <f>0+O60+O64+O68+O72+O76+O80+O84+O88</f>
      </c>
    </row>
    <row r="60" spans="1:16" ht="12.75">
      <c r="A60" s="18" t="s">
        <v>38</v>
      </c>
      <c s="23" t="s">
        <v>129</v>
      </c>
      <c s="23" t="s">
        <v>130</v>
      </c>
      <c s="18" t="s">
        <v>40</v>
      </c>
      <c s="24" t="s">
        <v>131</v>
      </c>
      <c s="25" t="s">
        <v>97</v>
      </c>
      <c s="26">
        <v>17.23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43</v>
      </c>
      <c r="E61" s="29" t="s">
        <v>40</v>
      </c>
    </row>
    <row r="62" spans="1:5" ht="12.75">
      <c r="A62" s="30" t="s">
        <v>45</v>
      </c>
      <c r="E62" s="31" t="s">
        <v>132</v>
      </c>
    </row>
    <row r="63" spans="1:5" ht="51">
      <c r="A63" t="s">
        <v>47</v>
      </c>
      <c r="E63" s="29" t="s">
        <v>133</v>
      </c>
    </row>
    <row r="64" spans="1:16" ht="12.75">
      <c r="A64" s="18" t="s">
        <v>38</v>
      </c>
      <c s="23" t="s">
        <v>134</v>
      </c>
      <c s="23" t="s">
        <v>135</v>
      </c>
      <c s="18" t="s">
        <v>40</v>
      </c>
      <c s="24" t="s">
        <v>136</v>
      </c>
      <c s="25" t="s">
        <v>125</v>
      </c>
      <c s="26">
        <v>17.5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43</v>
      </c>
      <c r="E65" s="29" t="s">
        <v>40</v>
      </c>
    </row>
    <row r="66" spans="1:5" ht="12.75">
      <c r="A66" s="30" t="s">
        <v>45</v>
      </c>
      <c r="E66" s="31" t="s">
        <v>137</v>
      </c>
    </row>
    <row r="67" spans="1:5" ht="102">
      <c r="A67" t="s">
        <v>47</v>
      </c>
      <c r="E67" s="29" t="s">
        <v>138</v>
      </c>
    </row>
    <row r="68" spans="1:16" ht="12.75">
      <c r="A68" s="18" t="s">
        <v>38</v>
      </c>
      <c s="23" t="s">
        <v>139</v>
      </c>
      <c s="23" t="s">
        <v>140</v>
      </c>
      <c s="18" t="s">
        <v>40</v>
      </c>
      <c s="24" t="s">
        <v>141</v>
      </c>
      <c s="25" t="s">
        <v>125</v>
      </c>
      <c s="26">
        <v>56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43</v>
      </c>
      <c r="E69" s="29" t="s">
        <v>142</v>
      </c>
    </row>
    <row r="70" spans="1:5" ht="12.75">
      <c r="A70" s="30" t="s">
        <v>45</v>
      </c>
      <c r="E70" s="31" t="s">
        <v>143</v>
      </c>
    </row>
    <row r="71" spans="1:5" ht="51">
      <c r="A71" t="s">
        <v>47</v>
      </c>
      <c r="E71" s="29" t="s">
        <v>144</v>
      </c>
    </row>
    <row r="72" spans="1:16" ht="12.75">
      <c r="A72" s="18" t="s">
        <v>38</v>
      </c>
      <c s="23" t="s">
        <v>145</v>
      </c>
      <c s="23" t="s">
        <v>146</v>
      </c>
      <c s="18" t="s">
        <v>40</v>
      </c>
      <c s="24" t="s">
        <v>147</v>
      </c>
      <c s="25" t="s">
        <v>125</v>
      </c>
      <c s="26">
        <v>133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43</v>
      </c>
      <c r="E73" s="29" t="s">
        <v>148</v>
      </c>
    </row>
    <row r="74" spans="1:5" ht="12.75">
      <c r="A74" s="30" t="s">
        <v>45</v>
      </c>
      <c r="E74" s="31" t="s">
        <v>149</v>
      </c>
    </row>
    <row r="75" spans="1:5" ht="51">
      <c r="A75" t="s">
        <v>47</v>
      </c>
      <c r="E75" s="29" t="s">
        <v>144</v>
      </c>
    </row>
    <row r="76" spans="1:16" ht="12.75">
      <c r="A76" s="18" t="s">
        <v>38</v>
      </c>
      <c s="23" t="s">
        <v>150</v>
      </c>
      <c s="23" t="s">
        <v>151</v>
      </c>
      <c s="18" t="s">
        <v>40</v>
      </c>
      <c s="24" t="s">
        <v>152</v>
      </c>
      <c s="25" t="s">
        <v>125</v>
      </c>
      <c s="26">
        <v>71.6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43</v>
      </c>
      <c r="E77" s="29" t="s">
        <v>153</v>
      </c>
    </row>
    <row r="78" spans="1:5" ht="12.75">
      <c r="A78" s="30" t="s">
        <v>45</v>
      </c>
      <c r="E78" s="31" t="s">
        <v>154</v>
      </c>
    </row>
    <row r="79" spans="1:5" ht="140.25">
      <c r="A79" t="s">
        <v>47</v>
      </c>
      <c r="E79" s="29" t="s">
        <v>155</v>
      </c>
    </row>
    <row r="80" spans="1:16" ht="12.75">
      <c r="A80" s="18" t="s">
        <v>38</v>
      </c>
      <c s="23" t="s">
        <v>156</v>
      </c>
      <c s="23" t="s">
        <v>157</v>
      </c>
      <c s="18" t="s">
        <v>40</v>
      </c>
      <c s="24" t="s">
        <v>158</v>
      </c>
      <c s="25" t="s">
        <v>125</v>
      </c>
      <c s="26">
        <v>63.72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43</v>
      </c>
      <c r="E81" s="29" t="s">
        <v>159</v>
      </c>
    </row>
    <row r="82" spans="1:5" ht="12.75">
      <c r="A82" s="30" t="s">
        <v>45</v>
      </c>
      <c r="E82" s="31" t="s">
        <v>160</v>
      </c>
    </row>
    <row r="83" spans="1:5" ht="140.25">
      <c r="A83" t="s">
        <v>47</v>
      </c>
      <c r="E83" s="29" t="s">
        <v>155</v>
      </c>
    </row>
    <row r="84" spans="1:16" ht="12.75">
      <c r="A84" s="18" t="s">
        <v>38</v>
      </c>
      <c s="23" t="s">
        <v>161</v>
      </c>
      <c s="23" t="s">
        <v>162</v>
      </c>
      <c s="18" t="s">
        <v>40</v>
      </c>
      <c s="24" t="s">
        <v>163</v>
      </c>
      <c s="25" t="s">
        <v>125</v>
      </c>
      <c s="26">
        <v>56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43</v>
      </c>
      <c r="E85" s="29" t="s">
        <v>164</v>
      </c>
    </row>
    <row r="86" spans="1:5" ht="12.75">
      <c r="A86" s="30" t="s">
        <v>45</v>
      </c>
      <c r="E86" s="31" t="s">
        <v>143</v>
      </c>
    </row>
    <row r="87" spans="1:5" ht="140.25">
      <c r="A87" t="s">
        <v>47</v>
      </c>
      <c r="E87" s="29" t="s">
        <v>155</v>
      </c>
    </row>
    <row r="88" spans="1:16" ht="12.75">
      <c r="A88" s="18" t="s">
        <v>38</v>
      </c>
      <c s="23" t="s">
        <v>165</v>
      </c>
      <c s="23" t="s">
        <v>166</v>
      </c>
      <c s="18" t="s">
        <v>40</v>
      </c>
      <c s="24" t="s">
        <v>167</v>
      </c>
      <c s="25" t="s">
        <v>168</v>
      </c>
      <c s="26">
        <v>39.8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43</v>
      </c>
      <c r="E89" s="29" t="s">
        <v>40</v>
      </c>
    </row>
    <row r="90" spans="1:5" ht="12.75">
      <c r="A90" s="30" t="s">
        <v>45</v>
      </c>
      <c r="E90" s="31" t="s">
        <v>169</v>
      </c>
    </row>
    <row r="91" spans="1:5" ht="38.25">
      <c r="A91" t="s">
        <v>47</v>
      </c>
      <c r="E91" s="29" t="s">
        <v>170</v>
      </c>
    </row>
    <row r="92" spans="1:18" ht="12.75" customHeight="1">
      <c r="A92" s="5" t="s">
        <v>36</v>
      </c>
      <c s="5"/>
      <c s="35" t="s">
        <v>33</v>
      </c>
      <c s="5"/>
      <c s="21" t="s">
        <v>171</v>
      </c>
      <c s="5"/>
      <c s="5"/>
      <c s="5"/>
      <c s="36">
        <f>0+Q92</f>
      </c>
      <c r="O92">
        <f>0+R92</f>
      </c>
      <c r="Q92">
        <f>0+I93+I97+I101+I105+I109</f>
      </c>
      <c>
        <f>0+O93+O97+O101+O105+O109</f>
      </c>
    </row>
    <row r="93" spans="1:16" ht="25.5">
      <c r="A93" s="18" t="s">
        <v>38</v>
      </c>
      <c s="23" t="s">
        <v>172</v>
      </c>
      <c s="23" t="s">
        <v>173</v>
      </c>
      <c s="18" t="s">
        <v>40</v>
      </c>
      <c s="24" t="s">
        <v>174</v>
      </c>
      <c s="25" t="s">
        <v>168</v>
      </c>
      <c s="26">
        <v>40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43</v>
      </c>
      <c r="E94" s="29" t="s">
        <v>175</v>
      </c>
    </row>
    <row r="95" spans="1:5" ht="12.75">
      <c r="A95" s="30" t="s">
        <v>45</v>
      </c>
      <c r="E95" s="31" t="s">
        <v>176</v>
      </c>
    </row>
    <row r="96" spans="1:5" ht="127.5">
      <c r="A96" t="s">
        <v>47</v>
      </c>
      <c r="E96" s="29" t="s">
        <v>177</v>
      </c>
    </row>
    <row r="97" spans="1:16" ht="25.5">
      <c r="A97" s="18" t="s">
        <v>38</v>
      </c>
      <c s="23" t="s">
        <v>178</v>
      </c>
      <c s="23" t="s">
        <v>179</v>
      </c>
      <c s="18" t="s">
        <v>40</v>
      </c>
      <c s="24" t="s">
        <v>180</v>
      </c>
      <c s="25" t="s">
        <v>168</v>
      </c>
      <c s="26">
        <v>40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43</v>
      </c>
      <c r="E98" s="29" t="s">
        <v>175</v>
      </c>
    </row>
    <row r="99" spans="1:5" ht="12.75">
      <c r="A99" s="30" t="s">
        <v>45</v>
      </c>
      <c r="E99" s="31" t="s">
        <v>176</v>
      </c>
    </row>
    <row r="100" spans="1:5" ht="38.25">
      <c r="A100" t="s">
        <v>47</v>
      </c>
      <c r="E100" s="29" t="s">
        <v>181</v>
      </c>
    </row>
    <row r="101" spans="1:16" ht="25.5">
      <c r="A101" s="18" t="s">
        <v>38</v>
      </c>
      <c s="23" t="s">
        <v>182</v>
      </c>
      <c s="23" t="s">
        <v>183</v>
      </c>
      <c s="18" t="s">
        <v>40</v>
      </c>
      <c s="24" t="s">
        <v>184</v>
      </c>
      <c s="25" t="s">
        <v>125</v>
      </c>
      <c s="26">
        <v>11.25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12.75">
      <c r="A102" s="28" t="s">
        <v>43</v>
      </c>
      <c r="E102" s="29" t="s">
        <v>40</v>
      </c>
    </row>
    <row r="103" spans="1:5" ht="12.75">
      <c r="A103" s="30" t="s">
        <v>45</v>
      </c>
      <c r="E103" s="31" t="s">
        <v>185</v>
      </c>
    </row>
    <row r="104" spans="1:5" ht="38.25">
      <c r="A104" t="s">
        <v>47</v>
      </c>
      <c r="E104" s="29" t="s">
        <v>186</v>
      </c>
    </row>
    <row r="105" spans="1:16" ht="12.75">
      <c r="A105" s="18" t="s">
        <v>38</v>
      </c>
      <c s="23" t="s">
        <v>187</v>
      </c>
      <c s="23" t="s">
        <v>188</v>
      </c>
      <c s="18" t="s">
        <v>40</v>
      </c>
      <c s="24" t="s">
        <v>189</v>
      </c>
      <c s="25" t="s">
        <v>125</v>
      </c>
      <c s="26">
        <v>11.25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43</v>
      </c>
      <c r="E106" s="29" t="s">
        <v>40</v>
      </c>
    </row>
    <row r="107" spans="1:5" ht="12.75">
      <c r="A107" s="30" t="s">
        <v>45</v>
      </c>
      <c r="E107" s="31" t="s">
        <v>185</v>
      </c>
    </row>
    <row r="108" spans="1:5" ht="38.25">
      <c r="A108" t="s">
        <v>47</v>
      </c>
      <c r="E108" s="29" t="s">
        <v>186</v>
      </c>
    </row>
    <row r="109" spans="1:16" ht="12.75">
      <c r="A109" s="18" t="s">
        <v>38</v>
      </c>
      <c s="23" t="s">
        <v>190</v>
      </c>
      <c s="23" t="s">
        <v>191</v>
      </c>
      <c s="18" t="s">
        <v>40</v>
      </c>
      <c s="24" t="s">
        <v>192</v>
      </c>
      <c s="25" t="s">
        <v>168</v>
      </c>
      <c s="26">
        <v>39.8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12.75">
      <c r="A110" s="28" t="s">
        <v>43</v>
      </c>
      <c r="E110" s="29" t="s">
        <v>40</v>
      </c>
    </row>
    <row r="111" spans="1:5" ht="12.75">
      <c r="A111" s="30" t="s">
        <v>45</v>
      </c>
      <c r="E111" s="31" t="s">
        <v>169</v>
      </c>
    </row>
    <row r="112" spans="1:5" ht="25.5">
      <c r="A112" t="s">
        <v>47</v>
      </c>
      <c r="E112" s="29" t="s">
        <v>193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0+O9+O14+O35+O60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196</v>
      </c>
      <c s="32">
        <f>0+I9+I14+I35+I60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194</v>
      </c>
      <c s="1"/>
      <c s="10" t="s">
        <v>195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196</v>
      </c>
      <c s="5"/>
      <c s="14" t="s">
        <v>195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17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38</v>
      </c>
      <c s="23" t="s">
        <v>22</v>
      </c>
      <c s="23" t="s">
        <v>72</v>
      </c>
      <c s="18" t="s">
        <v>73</v>
      </c>
      <c s="24" t="s">
        <v>74</v>
      </c>
      <c s="25" t="s">
        <v>75</v>
      </c>
      <c s="26">
        <v>332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63.75">
      <c r="A11" s="28" t="s">
        <v>43</v>
      </c>
      <c r="E11" s="29" t="s">
        <v>76</v>
      </c>
    </row>
    <row r="12" spans="1:5" ht="12.75">
      <c r="A12" s="30" t="s">
        <v>45</v>
      </c>
      <c r="E12" s="31" t="s">
        <v>197</v>
      </c>
    </row>
    <row r="13" spans="1:5" ht="140.25">
      <c r="A13" t="s">
        <v>47</v>
      </c>
      <c r="E13" s="29" t="s">
        <v>78</v>
      </c>
    </row>
    <row r="14" spans="1:18" ht="12.75" customHeight="1">
      <c r="A14" s="5" t="s">
        <v>36</v>
      </c>
      <c s="5"/>
      <c s="35" t="s">
        <v>22</v>
      </c>
      <c s="5"/>
      <c s="21" t="s">
        <v>86</v>
      </c>
      <c s="5"/>
      <c s="5"/>
      <c s="5"/>
      <c s="36">
        <f>0+Q14</f>
      </c>
      <c r="O14">
        <f>0+R14</f>
      </c>
      <c r="Q14">
        <f>0+I15+I19+I23+I27+I31</f>
      </c>
      <c>
        <f>0+O15+O19+O23+O27+O31</f>
      </c>
    </row>
    <row r="15" spans="1:16" ht="12.75">
      <c r="A15" s="18" t="s">
        <v>38</v>
      </c>
      <c s="23" t="s">
        <v>17</v>
      </c>
      <c s="23" t="s">
        <v>109</v>
      </c>
      <c s="18" t="s">
        <v>40</v>
      </c>
      <c s="24" t="s">
        <v>110</v>
      </c>
      <c s="25" t="s">
        <v>97</v>
      </c>
      <c s="26">
        <v>54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43</v>
      </c>
      <c r="E16" s="29" t="s">
        <v>198</v>
      </c>
    </row>
    <row r="17" spans="1:5" ht="12.75">
      <c r="A17" s="30" t="s">
        <v>45</v>
      </c>
      <c r="E17" s="31" t="s">
        <v>199</v>
      </c>
    </row>
    <row r="18" spans="1:5" ht="306">
      <c r="A18" t="s">
        <v>47</v>
      </c>
      <c r="E18" s="29" t="s">
        <v>113</v>
      </c>
    </row>
    <row r="19" spans="1:16" ht="12.75">
      <c r="A19" s="18" t="s">
        <v>38</v>
      </c>
      <c s="23" t="s">
        <v>16</v>
      </c>
      <c s="23" t="s">
        <v>200</v>
      </c>
      <c s="18" t="s">
        <v>40</v>
      </c>
      <c s="24" t="s">
        <v>201</v>
      </c>
      <c s="25" t="s">
        <v>97</v>
      </c>
      <c s="26">
        <v>386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43</v>
      </c>
      <c r="E20" s="29" t="s">
        <v>40</v>
      </c>
    </row>
    <row r="21" spans="1:5" ht="12.75">
      <c r="A21" s="30" t="s">
        <v>45</v>
      </c>
      <c r="E21" s="31" t="s">
        <v>202</v>
      </c>
    </row>
    <row r="22" spans="1:5" ht="293.25">
      <c r="A22" t="s">
        <v>47</v>
      </c>
      <c r="E22" s="29" t="s">
        <v>203</v>
      </c>
    </row>
    <row r="23" spans="1:16" ht="12.75">
      <c r="A23" s="18" t="s">
        <v>38</v>
      </c>
      <c s="23" t="s">
        <v>26</v>
      </c>
      <c s="23" t="s">
        <v>204</v>
      </c>
      <c s="18" t="s">
        <v>40</v>
      </c>
      <c s="24" t="s">
        <v>205</v>
      </c>
      <c s="25" t="s">
        <v>97</v>
      </c>
      <c s="26">
        <v>54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43</v>
      </c>
      <c r="E24" s="29" t="s">
        <v>40</v>
      </c>
    </row>
    <row r="25" spans="1:5" ht="12.75">
      <c r="A25" s="30" t="s">
        <v>45</v>
      </c>
      <c r="E25" s="31" t="s">
        <v>206</v>
      </c>
    </row>
    <row r="26" spans="1:5" ht="267.75">
      <c r="A26" t="s">
        <v>47</v>
      </c>
      <c r="E26" s="29" t="s">
        <v>121</v>
      </c>
    </row>
    <row r="27" spans="1:16" ht="12.75">
      <c r="A27" s="18" t="s">
        <v>38</v>
      </c>
      <c s="23" t="s">
        <v>28</v>
      </c>
      <c s="23" t="s">
        <v>114</v>
      </c>
      <c s="18" t="s">
        <v>40</v>
      </c>
      <c s="24" t="s">
        <v>115</v>
      </c>
      <c s="25" t="s">
        <v>97</v>
      </c>
      <c s="26">
        <v>386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43</v>
      </c>
      <c r="E28" s="29" t="s">
        <v>40</v>
      </c>
    </row>
    <row r="29" spans="1:5" ht="12.75">
      <c r="A29" s="30" t="s">
        <v>45</v>
      </c>
      <c r="E29" s="31" t="s">
        <v>207</v>
      </c>
    </row>
    <row r="30" spans="1:5" ht="191.25">
      <c r="A30" t="s">
        <v>47</v>
      </c>
      <c r="E30" s="29" t="s">
        <v>116</v>
      </c>
    </row>
    <row r="31" spans="1:16" ht="12.75">
      <c r="A31" s="18" t="s">
        <v>38</v>
      </c>
      <c s="23" t="s">
        <v>30</v>
      </c>
      <c s="23" t="s">
        <v>208</v>
      </c>
      <c s="18" t="s">
        <v>40</v>
      </c>
      <c s="24" t="s">
        <v>209</v>
      </c>
      <c s="25" t="s">
        <v>97</v>
      </c>
      <c s="26">
        <v>254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43</v>
      </c>
      <c r="E32" s="29" t="s">
        <v>40</v>
      </c>
    </row>
    <row r="33" spans="1:5" ht="38.25">
      <c r="A33" s="30" t="s">
        <v>45</v>
      </c>
      <c r="E33" s="31" t="s">
        <v>210</v>
      </c>
    </row>
    <row r="34" spans="1:5" ht="357">
      <c r="A34" t="s">
        <v>47</v>
      </c>
      <c r="E34" s="29" t="s">
        <v>211</v>
      </c>
    </row>
    <row r="35" spans="1:18" ht="12.75" customHeight="1">
      <c r="A35" s="5" t="s">
        <v>36</v>
      </c>
      <c s="5"/>
      <c s="35" t="s">
        <v>17</v>
      </c>
      <c s="5"/>
      <c s="21" t="s">
        <v>212</v>
      </c>
      <c s="5"/>
      <c s="5"/>
      <c s="5"/>
      <c s="36">
        <f>0+Q35</f>
      </c>
      <c r="O35">
        <f>0+R35</f>
      </c>
      <c r="Q35">
        <f>0+I36+I40+I44+I48+I52+I56</f>
      </c>
      <c>
        <f>0+O36+O40+O44+O48+O52+O56</f>
      </c>
    </row>
    <row r="36" spans="1:16" ht="12.75">
      <c r="A36" s="18" t="s">
        <v>38</v>
      </c>
      <c s="23" t="s">
        <v>100</v>
      </c>
      <c s="23" t="s">
        <v>213</v>
      </c>
      <c s="18" t="s">
        <v>40</v>
      </c>
      <c s="24" t="s">
        <v>214</v>
      </c>
      <c s="25" t="s">
        <v>97</v>
      </c>
      <c s="26">
        <v>64</v>
      </c>
      <c s="27">
        <v>0</v>
      </c>
      <c s="27">
        <f>ROUND(ROUND(H36,2)*ROUND(G36,3),2)</f>
      </c>
      <c r="O36">
        <f>(I36*21)/100</f>
      </c>
      <c t="s">
        <v>17</v>
      </c>
    </row>
    <row r="37" spans="1:5" ht="12.75">
      <c r="A37" s="28" t="s">
        <v>43</v>
      </c>
      <c r="E37" s="29" t="s">
        <v>40</v>
      </c>
    </row>
    <row r="38" spans="1:5" ht="38.25">
      <c r="A38" s="30" t="s">
        <v>45</v>
      </c>
      <c r="E38" s="31" t="s">
        <v>215</v>
      </c>
    </row>
    <row r="39" spans="1:5" ht="38.25">
      <c r="A39" t="s">
        <v>47</v>
      </c>
      <c r="E39" s="29" t="s">
        <v>216</v>
      </c>
    </row>
    <row r="40" spans="1:16" ht="12.75">
      <c r="A40" s="18" t="s">
        <v>38</v>
      </c>
      <c s="23" t="s">
        <v>104</v>
      </c>
      <c s="23" t="s">
        <v>217</v>
      </c>
      <c s="18" t="s">
        <v>88</v>
      </c>
      <c s="24" t="s">
        <v>218</v>
      </c>
      <c s="25" t="s">
        <v>125</v>
      </c>
      <c s="26">
        <v>72</v>
      </c>
      <c s="27">
        <v>0</v>
      </c>
      <c s="27">
        <f>ROUND(ROUND(H40,2)*ROUND(G40,3),2)</f>
      </c>
      <c r="O40">
        <f>(I40*21)/100</f>
      </c>
      <c t="s">
        <v>17</v>
      </c>
    </row>
    <row r="41" spans="1:5" ht="12.75">
      <c r="A41" s="28" t="s">
        <v>43</v>
      </c>
      <c r="E41" s="29" t="s">
        <v>219</v>
      </c>
    </row>
    <row r="42" spans="1:5" ht="12.75">
      <c r="A42" s="30" t="s">
        <v>45</v>
      </c>
      <c r="E42" s="31" t="s">
        <v>220</v>
      </c>
    </row>
    <row r="43" spans="1:5" ht="25.5">
      <c r="A43" t="s">
        <v>47</v>
      </c>
      <c r="E43" s="29" t="s">
        <v>221</v>
      </c>
    </row>
    <row r="44" spans="1:16" ht="12.75">
      <c r="A44" s="18" t="s">
        <v>38</v>
      </c>
      <c s="23" t="s">
        <v>33</v>
      </c>
      <c s="23" t="s">
        <v>217</v>
      </c>
      <c s="18" t="s">
        <v>92</v>
      </c>
      <c s="24" t="s">
        <v>218</v>
      </c>
      <c s="25" t="s">
        <v>125</v>
      </c>
      <c s="26">
        <v>238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12.75">
      <c r="A45" s="28" t="s">
        <v>43</v>
      </c>
      <c r="E45" s="29" t="s">
        <v>222</v>
      </c>
    </row>
    <row r="46" spans="1:5" ht="12.75">
      <c r="A46" s="30" t="s">
        <v>45</v>
      </c>
      <c r="E46" s="31" t="s">
        <v>223</v>
      </c>
    </row>
    <row r="47" spans="1:5" ht="25.5">
      <c r="A47" t="s">
        <v>47</v>
      </c>
      <c r="E47" s="29" t="s">
        <v>221</v>
      </c>
    </row>
    <row r="48" spans="1:16" ht="12.75">
      <c r="A48" s="18" t="s">
        <v>38</v>
      </c>
      <c s="23" t="s">
        <v>35</v>
      </c>
      <c s="23" t="s">
        <v>224</v>
      </c>
      <c s="18" t="s">
        <v>40</v>
      </c>
      <c s="24" t="s">
        <v>225</v>
      </c>
      <c s="25" t="s">
        <v>168</v>
      </c>
      <c s="26">
        <v>48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25.5">
      <c r="A49" s="28" t="s">
        <v>43</v>
      </c>
      <c r="E49" s="29" t="s">
        <v>226</v>
      </c>
    </row>
    <row r="50" spans="1:5" ht="12.75">
      <c r="A50" s="30" t="s">
        <v>45</v>
      </c>
      <c r="E50" s="31" t="s">
        <v>227</v>
      </c>
    </row>
    <row r="51" spans="1:5" ht="12.75">
      <c r="A51" t="s">
        <v>47</v>
      </c>
      <c r="E51" s="29" t="s">
        <v>228</v>
      </c>
    </row>
    <row r="52" spans="1:16" ht="12.75">
      <c r="A52" s="18" t="s">
        <v>38</v>
      </c>
      <c s="23" t="s">
        <v>117</v>
      </c>
      <c s="23" t="s">
        <v>229</v>
      </c>
      <c s="18" t="s">
        <v>40</v>
      </c>
      <c s="24" t="s">
        <v>230</v>
      </c>
      <c s="25" t="s">
        <v>125</v>
      </c>
      <c s="26">
        <v>1192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12.75">
      <c r="A53" s="28" t="s">
        <v>43</v>
      </c>
      <c r="E53" s="29" t="s">
        <v>231</v>
      </c>
    </row>
    <row r="54" spans="1:5" ht="12.75">
      <c r="A54" s="30" t="s">
        <v>45</v>
      </c>
      <c r="E54" s="31" t="s">
        <v>232</v>
      </c>
    </row>
    <row r="55" spans="1:5" ht="102">
      <c r="A55" t="s">
        <v>47</v>
      </c>
      <c r="E55" s="29" t="s">
        <v>233</v>
      </c>
    </row>
    <row r="56" spans="1:16" ht="12.75">
      <c r="A56" s="18" t="s">
        <v>38</v>
      </c>
      <c s="23" t="s">
        <v>122</v>
      </c>
      <c s="23" t="s">
        <v>234</v>
      </c>
      <c s="18" t="s">
        <v>40</v>
      </c>
      <c s="24" t="s">
        <v>235</v>
      </c>
      <c s="25" t="s">
        <v>125</v>
      </c>
      <c s="26">
        <v>155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43</v>
      </c>
      <c r="E57" s="29" t="s">
        <v>40</v>
      </c>
    </row>
    <row r="58" spans="1:5" ht="12.75">
      <c r="A58" s="30" t="s">
        <v>45</v>
      </c>
      <c r="E58" s="31" t="s">
        <v>236</v>
      </c>
    </row>
    <row r="59" spans="1:5" ht="102">
      <c r="A59" t="s">
        <v>47</v>
      </c>
      <c r="E59" s="29" t="s">
        <v>237</v>
      </c>
    </row>
    <row r="60" spans="1:18" ht="12.75" customHeight="1">
      <c r="A60" s="5" t="s">
        <v>36</v>
      </c>
      <c s="5"/>
      <c s="35" t="s">
        <v>104</v>
      </c>
      <c s="5"/>
      <c s="21" t="s">
        <v>238</v>
      </c>
      <c s="5"/>
      <c s="5"/>
      <c s="5"/>
      <c s="36">
        <f>0+Q60</f>
      </c>
      <c r="O60">
        <f>0+R60</f>
      </c>
      <c r="Q60">
        <f>0+I61</f>
      </c>
      <c>
        <f>0+O61</f>
      </c>
    </row>
    <row r="61" spans="1:16" ht="12.75">
      <c r="A61" s="18" t="s">
        <v>38</v>
      </c>
      <c s="23" t="s">
        <v>129</v>
      </c>
      <c s="23" t="s">
        <v>239</v>
      </c>
      <c s="18" t="s">
        <v>40</v>
      </c>
      <c s="24" t="s">
        <v>240</v>
      </c>
      <c s="25" t="s">
        <v>168</v>
      </c>
      <c s="26">
        <v>184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43</v>
      </c>
      <c r="E62" s="29" t="s">
        <v>241</v>
      </c>
    </row>
    <row r="63" spans="1:5" ht="12.75">
      <c r="A63" s="30" t="s">
        <v>45</v>
      </c>
      <c r="E63" s="31" t="s">
        <v>242</v>
      </c>
    </row>
    <row r="64" spans="1:5" ht="242.25">
      <c r="A64" t="s">
        <v>47</v>
      </c>
      <c r="E64" s="29" t="s">
        <v>243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